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am\Dropbox\11X. Chris - personal\moneyhub\"/>
    </mc:Choice>
  </mc:AlternateContent>
  <xr:revisionPtr revIDLastSave="0" documentId="8_{4EBD93A0-F7D7-4763-AE29-8BE0726CBE96}" xr6:coauthVersionLast="47" xr6:coauthVersionMax="47" xr10:uidLastSave="{00000000-0000-0000-0000-000000000000}"/>
  <bookViews>
    <workbookView xWindow="-110" yWindow="-110" windowWidth="19420" windowHeight="10300" tabRatio="500" activeTab="1" xr2:uid="{00000000-000D-0000-FFFF-FFFF00000000}"/>
  </bookViews>
  <sheets>
    <sheet name="Instructions" sheetId="3" r:id="rId1"/>
    <sheet name="Comparison-Company A vs B vs C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5" i="1" s="1"/>
  <c r="C15" i="1" s="1"/>
  <c r="C11" i="1"/>
  <c r="E11" i="1"/>
  <c r="G11" i="1" s="1"/>
  <c r="G18" i="1" s="1"/>
  <c r="E7" i="1"/>
  <c r="I7" i="1" s="1"/>
  <c r="G7" i="1"/>
  <c r="C7" i="1"/>
  <c r="M7" i="1" l="1"/>
  <c r="O7" i="1" s="1"/>
  <c r="K7" i="1"/>
  <c r="C17" i="1"/>
  <c r="I11" i="1"/>
  <c r="E15" i="1"/>
  <c r="G15" i="1" s="1"/>
  <c r="G17" i="1" s="1"/>
  <c r="G20" i="1" s="1"/>
  <c r="G21" i="1" l="1"/>
  <c r="G23" i="1"/>
  <c r="I15" i="1"/>
  <c r="K15" i="1" s="1"/>
  <c r="K11" i="1"/>
  <c r="M11" i="1"/>
  <c r="C20" i="1"/>
  <c r="C21" i="1"/>
  <c r="K17" i="1"/>
  <c r="K20" i="1" s="1"/>
  <c r="K21" i="1" l="1"/>
  <c r="K23" i="1"/>
  <c r="K27" i="1" s="1"/>
  <c r="C23" i="1"/>
  <c r="C27" i="1" s="1"/>
  <c r="O11" i="1"/>
  <c r="M15" i="1"/>
  <c r="O15" i="1" s="1"/>
  <c r="G25" i="1"/>
  <c r="G27" i="1"/>
  <c r="O17" i="1" l="1"/>
  <c r="O20" i="1" s="1"/>
  <c r="O21" i="1" l="1"/>
  <c r="O23" i="1" s="1"/>
  <c r="O27" i="1" s="1"/>
</calcChain>
</file>

<file path=xl/sharedStrings.xml><?xml version="1.0" encoding="utf-8"?>
<sst xmlns="http://schemas.openxmlformats.org/spreadsheetml/2006/main" count="91" uniqueCount="49">
  <si>
    <t>Days</t>
  </si>
  <si>
    <t>Units</t>
  </si>
  <si>
    <t>Daily Charge</t>
  </si>
  <si>
    <t>Total</t>
  </si>
  <si>
    <t>Charge/ kWh</t>
  </si>
  <si>
    <t>EA Levy</t>
  </si>
  <si>
    <t>GST</t>
  </si>
  <si>
    <t>Company 1</t>
  </si>
  <si>
    <t>Company 2</t>
  </si>
  <si>
    <t>Total Annual Cost</t>
  </si>
  <si>
    <t>(-15%)</t>
  </si>
  <si>
    <t>Units/Year</t>
  </si>
  <si>
    <t>Company 3</t>
  </si>
  <si>
    <t>Joining Discounts</t>
  </si>
  <si>
    <t>Prompt Payment/Direct Debit Discount</t>
  </si>
  <si>
    <t>Existing Company</t>
  </si>
  <si>
    <t>Our EASY Three-Step Process to Get the Best Electricity Deal</t>
  </si>
  <si>
    <t>Step 1: Shortlist three providers from our comparison data above</t>
  </si>
  <si>
    <t>For example, if you're a four-person house in Auckland using 9,000 kWh a year, https://www.moneyhub.co.nz/power-company-comparison.html#compare will outline who the best options are.</t>
  </si>
  <si>
    <t>Once you have shortlisted done this, the tab 'Comparison-Company A vs B vs C' helps you calculate which company is cheaper.</t>
  </si>
  <si>
    <t>For the best results, compare the three options against your current provider - you can get the prices from your last bill and input them in on the far right section of our comparison spreadsheet.</t>
  </si>
  <si>
    <t>Step 2: Source the latest electricity prices (daily charge and kWh rates)</t>
  </si>
  <si>
    <t>What you'll need to do:</t>
  </si>
  <si>
    <t>1. Enter in your address to each power company's quote tool (linked below)</t>
  </si>
  <si>
    <t>2. Find the prices and input them into the spreadsheet (you can input the Daily Charge, kWh and EA Levy as per this example.</t>
  </si>
  <si>
    <t>4. Input the approximate annual kWh of electricity you use into the cell as marked here (i.e. replace 6,000 with your annual kWh usage). </t>
  </si>
  <si>
    <t>5. Factor in any discounts - this could be a sign-up bonus, early payment discount or direct debit discount. These need to be factored into the total comparison and are inserted here. </t>
  </si>
  <si>
    <t>Locate local power prices in seconds - each of the links below takes you to the get-a-quote phase:</t>
  </si>
  <si>
    <t>Contact Energy Price Estimate</t>
  </si>
  <si>
    <t>Meridian Energy Pricing </t>
  </si>
  <si>
    <t>Mercury</t>
  </si>
  <si>
    <t>Powershop</t>
  </si>
  <si>
    <t>Trustpower.co.nz </t>
  </si>
  <si>
    <t>Orcon </t>
  </si>
  <si>
    <t>Slingshot</t>
  </si>
  <si>
    <t>Energy Online</t>
  </si>
  <si>
    <t>Flick Electric (requires a smart meter)</t>
  </si>
  <si>
    <t>Electric Kiwi (requires a smart meter)</t>
  </si>
  <si>
    <t>Nova Energy</t>
  </si>
  <si>
    <t>Ecotricity</t>
  </si>
  <si>
    <t>Genesis Energy (online chat needs to be accessed to get energy prices)</t>
  </si>
  <si>
    <t>Pulse Energy (you'll need to email the support team to get prices)</t>
  </si>
  <si>
    <t>Step 3: Confirm the best electricity provider and switch</t>
  </si>
  <si>
    <t>Once you're comfortable with the pricing, the best approach is to get the electricity company to send you a quote that confirms the pricing and how long the terms are valid for. It will look something like this example from Meridian.</t>
  </si>
  <si>
    <t>Once received, you check over it and if you're happy, sign up for the deal offered. It's a good idea to be aware of the terms of any sign-up bonus, perks, direct debit or early repayment discounts as this can reduce your overall costs further.</t>
  </si>
  <si>
    <r>
      <t>We have comprehensively compared many cities and a range of different energy consumptions. From the list above, you can </t>
    </r>
    <r>
      <rPr>
        <b/>
        <sz val="13"/>
        <color rgb="FF0E101A"/>
        <rFont val="Calibri"/>
        <family val="2"/>
        <scheme val="minor"/>
      </rPr>
      <t>shortlist three providers</t>
    </r>
    <r>
      <rPr>
        <sz val="13"/>
        <color rgb="FF0E101A"/>
        <rFont val="Calibri"/>
        <family val="2"/>
        <scheme val="minor"/>
      </rPr>
      <t> who stand out for pricing and benefits. Our shortlist per city helps you select with confidence.</t>
    </r>
  </si>
  <si>
    <r>
      <t>Next, you'll need to </t>
    </r>
    <r>
      <rPr>
        <b/>
        <sz val="13"/>
        <color rgb="FF0E101A"/>
        <rFont val="Calibri"/>
        <family val="2"/>
        <scheme val="minor"/>
      </rPr>
      <t>open the spreadsheet</t>
    </r>
    <r>
      <rPr>
        <sz val="13"/>
        <color rgb="FF0E101A"/>
        <rFont val="Calibri"/>
        <family val="2"/>
        <scheme val="minor"/>
      </rPr>
      <t> and </t>
    </r>
    <r>
      <rPr>
        <b/>
        <sz val="13"/>
        <color rgb="FF0E101A"/>
        <rFont val="Calibri"/>
        <family val="2"/>
        <scheme val="minor"/>
      </rPr>
      <t>source six numbers</t>
    </r>
    <r>
      <rPr>
        <sz val="13"/>
        <color rgb="FF0E101A"/>
        <rFont val="Calibri"/>
        <family val="2"/>
        <scheme val="minor"/>
      </rPr>
      <t> to power the comparison. The good news is you can get those numbers in about two to three minutes in total. </t>
    </r>
  </si>
  <si>
    <r>
      <t>3. ​Make sure all of the prices </t>
    </r>
    <r>
      <rPr>
        <b/>
        <sz val="13"/>
        <color rgb="FF0E101A"/>
        <rFont val="Calibri"/>
        <family val="2"/>
        <scheme val="minor"/>
      </rPr>
      <t>EXCLUDE GST, </t>
    </r>
    <r>
      <rPr>
        <sz val="13"/>
        <color rgb="FF0E101A"/>
        <rFont val="Calibri"/>
        <family val="2"/>
        <scheme val="minor"/>
      </rPr>
      <t>so you're comparing correctly. If you have a GST-inclusive price quoted, divide the price by 1.15.</t>
    </r>
  </si>
  <si>
    <t>We have used an average use for New Zealand - please change this to your estimated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</si>
</sst>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E101A"/>
      <name val="Calibri"/>
      <family val="2"/>
      <scheme val="minor"/>
    </font>
    <font>
      <b/>
      <sz val="13"/>
      <color rgb="FF0E101A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E101A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u/>
      <sz val="13"/>
      <color rgb="FF0E101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9" fontId="0" fillId="0" borderId="0" xfId="0" quotePrefix="1" applyNumberFormat="1"/>
    <xf numFmtId="0" fontId="4" fillId="0" borderId="1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0" xfId="0" applyFill="1" applyBorder="1"/>
    <xf numFmtId="164" fontId="0" fillId="0" borderId="7" xfId="1" applyFont="1" applyBorder="1"/>
    <xf numFmtId="164" fontId="6" fillId="0" borderId="7" xfId="1" applyFont="1" applyBorder="1"/>
    <xf numFmtId="164" fontId="5" fillId="0" borderId="7" xfId="1" applyFont="1" applyBorder="1"/>
    <xf numFmtId="0" fontId="7" fillId="0" borderId="6" xfId="0" applyFont="1" applyBorder="1"/>
    <xf numFmtId="0" fontId="7" fillId="0" borderId="0" xfId="0" applyFont="1" applyBorder="1"/>
    <xf numFmtId="43" fontId="7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7" xfId="0" applyNumberFormat="1" applyBorder="1"/>
    <xf numFmtId="0" fontId="0" fillId="0" borderId="0" xfId="0" applyBorder="1" applyAlignment="1">
      <alignment horizontal="right"/>
    </xf>
    <xf numFmtId="164" fontId="5" fillId="0" borderId="7" xfId="0" applyNumberFormat="1" applyFont="1" applyBorder="1"/>
    <xf numFmtId="164" fontId="0" fillId="0" borderId="10" xfId="0" applyNumberFormat="1" applyBorder="1"/>
    <xf numFmtId="164" fontId="0" fillId="2" borderId="7" xfId="1" applyFont="1" applyFill="1" applyBorder="1"/>
    <xf numFmtId="0" fontId="0" fillId="2" borderId="7" xfId="0" applyFill="1" applyBorder="1"/>
    <xf numFmtId="43" fontId="0" fillId="2" borderId="7" xfId="0" applyNumberFormat="1" applyFill="1" applyBorder="1"/>
    <xf numFmtId="165" fontId="4" fillId="3" borderId="2" xfId="1" applyNumberFormat="1" applyFont="1" applyFill="1" applyBorder="1"/>
    <xf numFmtId="164" fontId="4" fillId="0" borderId="7" xfId="0" applyNumberFormat="1" applyFont="1" applyBorder="1"/>
    <xf numFmtId="164" fontId="4" fillId="0" borderId="7" xfId="1" applyFont="1" applyBorder="1"/>
    <xf numFmtId="49" fontId="0" fillId="0" borderId="0" xfId="0" applyNumberFormat="1" applyAlignment="1">
      <alignment wrapText="1"/>
    </xf>
    <xf numFmtId="49" fontId="8" fillId="0" borderId="0" xfId="0" applyNumberFormat="1" applyFont="1" applyAlignment="1">
      <alignment vertical="center" wrapText="1"/>
    </xf>
    <xf numFmtId="49" fontId="2" fillId="0" borderId="0" xfId="6" applyNumberForma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/>
    <xf numFmtId="49" fontId="13" fillId="0" borderId="0" xfId="0" applyNumberFormat="1" applyFont="1" applyAlignment="1">
      <alignment vertical="center"/>
    </xf>
    <xf numFmtId="49" fontId="12" fillId="0" borderId="0" xfId="6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12" fillId="0" borderId="0" xfId="6" applyNumberFormat="1" applyFont="1" applyAlignment="1">
      <alignment horizontal="left" vertical="center" wrapText="1"/>
    </xf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ustpower.co.nz/power" TargetMode="External"/><Relationship Id="rId13" Type="http://schemas.openxmlformats.org/officeDocument/2006/relationships/hyperlink" Target="https://www.electrickiwi.co.nz/prices/" TargetMode="External"/><Relationship Id="rId18" Type="http://schemas.openxmlformats.org/officeDocument/2006/relationships/hyperlink" Target="https://www.moneyhub.co.nz/uploads/1/1/2/1/112100199/compare_electricity_-_sample_quote.png" TargetMode="External"/><Relationship Id="rId3" Type="http://schemas.openxmlformats.org/officeDocument/2006/relationships/hyperlink" Target="https://www.moneyhub.co.nz/uploads/1/1/2/1/112100199/electricty_compare_-_one-off_discount_and_prompt_payment_discounts.png" TargetMode="External"/><Relationship Id="rId7" Type="http://schemas.openxmlformats.org/officeDocument/2006/relationships/hyperlink" Target="https://www.powershop.co.nz/get-a-price/" TargetMode="External"/><Relationship Id="rId12" Type="http://schemas.openxmlformats.org/officeDocument/2006/relationships/hyperlink" Target="https://www.flickelectric.co.nz/pricing" TargetMode="External"/><Relationship Id="rId17" Type="http://schemas.openxmlformats.org/officeDocument/2006/relationships/hyperlink" Target="http://pulseenergy.co.nz/customer-hub/your-freedom-plan/our-rates/" TargetMode="External"/><Relationship Id="rId2" Type="http://schemas.openxmlformats.org/officeDocument/2006/relationships/hyperlink" Target="https://www.moneyhub.co.nz/uploads/1/1/2/1/112100199/electricty_compare_-_units_per_year_input.png" TargetMode="External"/><Relationship Id="rId16" Type="http://schemas.openxmlformats.org/officeDocument/2006/relationships/hyperlink" Target="https://www.genesisenergy.co.nz/plans-and-pricing" TargetMode="External"/><Relationship Id="rId1" Type="http://schemas.openxmlformats.org/officeDocument/2006/relationships/hyperlink" Target="https://www.moneyhub.co.nz/uploads/1/1/2/1/112100199/electricty_compare_-_input_daily_charge_kwh_and_ea_levy.png" TargetMode="External"/><Relationship Id="rId6" Type="http://schemas.openxmlformats.org/officeDocument/2006/relationships/hyperlink" Target="https://shop.mercury.co.nz/nz/join" TargetMode="External"/><Relationship Id="rId11" Type="http://schemas.openxmlformats.org/officeDocument/2006/relationships/hyperlink" Target="https://www.energyonline.co.nz/electricity-gas-for-home/plans-prices?productRegionId=57&amp;productId=1" TargetMode="External"/><Relationship Id="rId5" Type="http://schemas.openxmlformats.org/officeDocument/2006/relationships/hyperlink" Target="https://www.meridianenergy.co.nz/your-home/pricing-and-rates" TargetMode="External"/><Relationship Id="rId15" Type="http://schemas.openxmlformats.org/officeDocument/2006/relationships/hyperlink" Target="https://onboarding.ecotricity.co.nz/?AffiliateId=ECOT-Web-CTA" TargetMode="External"/><Relationship Id="rId10" Type="http://schemas.openxmlformats.org/officeDocument/2006/relationships/hyperlink" Target="https://www.slingshot.co.nz/address-checker?addPower=1&amp;plan=power" TargetMode="External"/><Relationship Id="rId4" Type="http://schemas.openxmlformats.org/officeDocument/2006/relationships/hyperlink" Target="https://contact.co.nz/residential/price-estimate" TargetMode="External"/><Relationship Id="rId9" Type="http://schemas.openxmlformats.org/officeDocument/2006/relationships/hyperlink" Target="https://www.orcon.net.nz/power" TargetMode="External"/><Relationship Id="rId14" Type="http://schemas.openxmlformats.org/officeDocument/2006/relationships/hyperlink" Target="https://novaenergycalc.secure.force.com/WebResApplication?props=eyJhZGRyZXNzIjp7ImEiOiIxOCBXYWlhdSBTdHJlZXQsIFRvcmJheSwgQXVja2xhbmQgMDYzMCIsImFkZHJlc3MiOlsiMTggV2FpYXUgU3RyZWV0Il0sImNpdHkiOiJBdWNrbGFuZCIsInN1YnVyYiI6IlRvcmJheSIsInBvc3Rjb2RlIjoiMDYzMCIsInN0cmVldCI6IldhaWF1IFN0cmVldCIsIm51bWJlciI6IjE4In0sImNvbm5lY3Rpb24iOnsicHJvZHVjdHMiOlsiUmVzaWRlbnRpYWwgTWF4LTQ1MCIsIkJ1c2luZXNzIE1heCIsIlJlc2lkZW50aWFsIDEwMC0yMCIsIlJlc2lkZW50aWFsIDIwMC0yMCIsIkNvbW1lcmNpYWwgMjAwLTIwIiwiUmVzaWRlbnRpYWwgMjAwLTEwMCJdLCJmYXN0ZXN0IjoiZmlicmUiLCJhZHNsIjp0cnVlLCJ2ZHNsIjp0cnVlLCJmaWJyZSI6dHJ1ZSwib250IjoiWWVzIiwiZmFzdEZpYnJlIjp0cnVlLCJmaWJyZVN0YXR1cyI6IkF2YWlsYWJsZSJ9fQ==&amp;_ga=2.129838348.1400898088.1615781747-1008238856.161578174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3D8D-E3F7-45C9-8F67-BBE8EB278636}">
  <dimension ref="A1:A42"/>
  <sheetViews>
    <sheetView topLeftCell="A22" workbookViewId="0">
      <selection activeCell="A36" sqref="A36"/>
    </sheetView>
  </sheetViews>
  <sheetFormatPr defaultRowHeight="17" x14ac:dyDescent="0.4"/>
  <cols>
    <col min="1" max="1" width="114.6640625" style="34" customWidth="1"/>
  </cols>
  <sheetData>
    <row r="1" spans="1:1" x14ac:dyDescent="0.35">
      <c r="A1" s="35" t="s">
        <v>16</v>
      </c>
    </row>
    <row r="2" spans="1:1" x14ac:dyDescent="0.4">
      <c r="A2" s="36"/>
    </row>
    <row r="3" spans="1:1" x14ac:dyDescent="0.35">
      <c r="A3" s="39" t="s">
        <v>17</v>
      </c>
    </row>
    <row r="4" spans="1:1" ht="34" x14ac:dyDescent="0.35">
      <c r="A4" s="33" t="s">
        <v>45</v>
      </c>
    </row>
    <row r="6" spans="1:1" ht="34" x14ac:dyDescent="0.35">
      <c r="A6" s="33" t="s">
        <v>18</v>
      </c>
    </row>
    <row r="8" spans="1:1" ht="34" x14ac:dyDescent="0.35">
      <c r="A8" s="33" t="s">
        <v>19</v>
      </c>
    </row>
    <row r="10" spans="1:1" ht="34" x14ac:dyDescent="0.35">
      <c r="A10" s="33" t="s">
        <v>20</v>
      </c>
    </row>
    <row r="12" spans="1:1" x14ac:dyDescent="0.35">
      <c r="A12" s="39" t="s">
        <v>21</v>
      </c>
    </row>
    <row r="13" spans="1:1" ht="34" x14ac:dyDescent="0.35">
      <c r="A13" s="33" t="s">
        <v>46</v>
      </c>
    </row>
    <row r="14" spans="1:1" x14ac:dyDescent="0.4">
      <c r="A14" s="36"/>
    </row>
    <row r="15" spans="1:1" x14ac:dyDescent="0.35">
      <c r="A15" s="35" t="s">
        <v>22</v>
      </c>
    </row>
    <row r="16" spans="1:1" x14ac:dyDescent="0.35">
      <c r="A16" s="40" t="s">
        <v>23</v>
      </c>
    </row>
    <row r="17" spans="1:1" x14ac:dyDescent="0.35">
      <c r="A17" s="41" t="s">
        <v>24</v>
      </c>
    </row>
    <row r="18" spans="1:1" ht="34" x14ac:dyDescent="0.35">
      <c r="A18" s="40" t="s">
        <v>47</v>
      </c>
    </row>
    <row r="19" spans="1:1" ht="34" x14ac:dyDescent="0.35">
      <c r="A19" s="41" t="s">
        <v>25</v>
      </c>
    </row>
    <row r="20" spans="1:1" ht="34" x14ac:dyDescent="0.35">
      <c r="A20" s="41" t="s">
        <v>26</v>
      </c>
    </row>
    <row r="21" spans="1:1" x14ac:dyDescent="0.4">
      <c r="A21" s="36"/>
    </row>
    <row r="22" spans="1:1" x14ac:dyDescent="0.35">
      <c r="A22" s="35" t="s">
        <v>27</v>
      </c>
    </row>
    <row r="23" spans="1:1" x14ac:dyDescent="0.35">
      <c r="A23" s="38" t="s">
        <v>28</v>
      </c>
    </row>
    <row r="24" spans="1:1" x14ac:dyDescent="0.35">
      <c r="A24" s="38" t="s">
        <v>29</v>
      </c>
    </row>
    <row r="25" spans="1:1" x14ac:dyDescent="0.35">
      <c r="A25" s="38" t="s">
        <v>30</v>
      </c>
    </row>
    <row r="26" spans="1:1" x14ac:dyDescent="0.35">
      <c r="A26" s="38" t="s">
        <v>31</v>
      </c>
    </row>
    <row r="27" spans="1:1" x14ac:dyDescent="0.35">
      <c r="A27" s="38" t="s">
        <v>32</v>
      </c>
    </row>
    <row r="28" spans="1:1" x14ac:dyDescent="0.35">
      <c r="A28" s="38" t="s">
        <v>33</v>
      </c>
    </row>
    <row r="29" spans="1:1" x14ac:dyDescent="0.35">
      <c r="A29" s="38" t="s">
        <v>34</v>
      </c>
    </row>
    <row r="30" spans="1:1" x14ac:dyDescent="0.35">
      <c r="A30" s="38" t="s">
        <v>35</v>
      </c>
    </row>
    <row r="31" spans="1:1" x14ac:dyDescent="0.35">
      <c r="A31" s="38" t="s">
        <v>36</v>
      </c>
    </row>
    <row r="32" spans="1:1" x14ac:dyDescent="0.35">
      <c r="A32" s="38" t="s">
        <v>37</v>
      </c>
    </row>
    <row r="33" spans="1:1" x14ac:dyDescent="0.35">
      <c r="A33" s="38" t="s">
        <v>38</v>
      </c>
    </row>
    <row r="34" spans="1:1" x14ac:dyDescent="0.35">
      <c r="A34" s="38" t="s">
        <v>39</v>
      </c>
    </row>
    <row r="35" spans="1:1" x14ac:dyDescent="0.35">
      <c r="A35" s="38" t="s">
        <v>40</v>
      </c>
    </row>
    <row r="36" spans="1:1" x14ac:dyDescent="0.35">
      <c r="A36" s="38" t="s">
        <v>41</v>
      </c>
    </row>
    <row r="37" spans="1:1" x14ac:dyDescent="0.4">
      <c r="A37" s="36"/>
    </row>
    <row r="38" spans="1:1" x14ac:dyDescent="0.4">
      <c r="A38" s="36"/>
    </row>
    <row r="39" spans="1:1" x14ac:dyDescent="0.35">
      <c r="A39" s="37" t="s">
        <v>42</v>
      </c>
    </row>
    <row r="40" spans="1:1" ht="31" x14ac:dyDescent="0.35">
      <c r="A40" s="32" t="s">
        <v>43</v>
      </c>
    </row>
    <row r="41" spans="1:1" ht="15.5" x14ac:dyDescent="0.35">
      <c r="A41" s="30"/>
    </row>
    <row r="42" spans="1:1" ht="31" x14ac:dyDescent="0.35">
      <c r="A42" s="31" t="s">
        <v>44</v>
      </c>
    </row>
  </sheetData>
  <hyperlinks>
    <hyperlink ref="A17" r:id="rId1" display="https://www.moneyhub.co.nz/uploads/1/1/2/1/112100199/electricty_compare_-_input_daily_charge_kwh_and_ea_levy.png" xr:uid="{6FE1FDFA-2054-4154-9559-234989275D61}"/>
    <hyperlink ref="A19" r:id="rId2" display="https://www.moneyhub.co.nz/uploads/1/1/2/1/112100199/electricty_compare_-_units_per_year_input.png" xr:uid="{890C6D11-CACF-417E-8DBB-2A237FBFC7DA}"/>
    <hyperlink ref="A20" r:id="rId3" display="https://www.moneyhub.co.nz/uploads/1/1/2/1/112100199/electricty_compare_-_one-off_discount_and_prompt_payment_discounts.png" xr:uid="{78867E26-E874-41D8-A6E7-54AD923B2E6A}"/>
    <hyperlink ref="A23" r:id="rId4" display="https://contact.co.nz/residential/price-estimate" xr:uid="{5507B6BC-0444-4B89-8240-689B2E8A4A1F}"/>
    <hyperlink ref="A24" r:id="rId5" display="https://www.meridianenergy.co.nz/your-home/pricing-and-rates" xr:uid="{135E7631-12C1-4273-A276-6604486F1FCB}"/>
    <hyperlink ref="A25" r:id="rId6" display="https://shop.mercury.co.nz/nz/join" xr:uid="{1DA88380-997C-46D1-9A7F-5D46AD5E16FD}"/>
    <hyperlink ref="A26" r:id="rId7" display="https://www.powershop.co.nz/get-a-price/" xr:uid="{763472BB-AAE9-4255-9DB5-515236B98BA7}"/>
    <hyperlink ref="A27" r:id="rId8" display="https://www.trustpower.co.nz/power" xr:uid="{18CE257B-7537-47D2-840C-1F8EF3093C3C}"/>
    <hyperlink ref="A28" r:id="rId9" display="https://www.orcon.net.nz/power" xr:uid="{2214EDFE-915A-4104-8ECF-FC1D93B04BEC}"/>
    <hyperlink ref="A29" r:id="rId10" display="https://www.slingshot.co.nz/address-checker?addPower=1&amp;plan=power" xr:uid="{3F460038-3D01-4819-9F03-C50449B4884B}"/>
    <hyperlink ref="A30" r:id="rId11" display="https://www.energyonline.co.nz/electricity-gas-for-home/plans-prices?productRegionId=57&amp;productId=1" xr:uid="{DDE058A6-9CB6-49F3-881A-84656F80A5D0}"/>
    <hyperlink ref="A31" r:id="rId12" display="https://www.flickelectric.co.nz/pricing" xr:uid="{10589795-0483-44AE-9183-0D4E6940ABF8}"/>
    <hyperlink ref="A32" r:id="rId13" display="https://www.electrickiwi.co.nz/prices/" xr:uid="{E69C2BFE-7AEF-43F9-9819-A2B4B5AE6E67}"/>
    <hyperlink ref="A33" r:id="rId14" display="https://novaenergycalc.secure.force.com/WebResApplication?props=eyJhZGRyZXNzIjp7ImEiOiIxOCBXYWlhdSBTdHJlZXQsIFRvcmJheSwgQXVja2xhbmQgMDYzMCIsImFkZHJlc3MiOlsiMTggV2FpYXUgU3RyZWV0Il0sImNpdHkiOiJBdWNrbGFuZCIsInN1YnVyYiI6IlRvcmJheSIsInBvc3Rjb2RlIjoiMDYzMCIsInN0cmVldCI6IldhaWF1IFN0cmVldCIsIm51bWJlciI6IjE4In0sImNvbm5lY3Rpb24iOnsicHJvZHVjdHMiOlsiUmVzaWRlbnRpYWwgTWF4LTQ1MCIsIkJ1c2luZXNzIE1heCIsIlJlc2lkZW50aWFsIDEwMC0yMCIsIlJlc2lkZW50aWFsIDIwMC0yMCIsIkNvbW1lcmNpYWwgMjAwLTIwIiwiUmVzaWRlbnRpYWwgMjAwLTEwMCJdLCJmYXN0ZXN0IjoiZmlicmUiLCJhZHNsIjp0cnVlLCJ2ZHNsIjp0cnVlLCJmaWJyZSI6dHJ1ZSwib250IjoiWWVzIiwiZmFzdEZpYnJlIjp0cnVlLCJmaWJyZVN0YXR1cyI6IkF2YWlsYWJsZSJ9fQ==&amp;_ga=2.129838348.1400898088.1615781747-1008238856.1615781747" xr:uid="{DFEE79C2-CD52-446A-901B-99B911E8F2DA}"/>
    <hyperlink ref="A34" r:id="rId15" display="https://onboarding.ecotricity.co.nz/?AffiliateId=ECOT-Web-CTA" xr:uid="{DDECFC8F-8A28-4CC6-9D76-AB6E0712C619}"/>
    <hyperlink ref="A35" r:id="rId16" display="https://www.genesisenergy.co.nz/plans-and-pricing" xr:uid="{665F0EFC-B0B3-4D39-9BB0-4637E19300C0}"/>
    <hyperlink ref="A36" r:id="rId17" display="http://pulseenergy.co.nz/customer-hub/your-freedom-plan/our-rates/" xr:uid="{92E5CD13-6020-4A60-A85D-8963D677FCF0}"/>
    <hyperlink ref="A40" r:id="rId18" display="https://www.moneyhub.co.nz/uploads/1/1/2/1/112100199/compare_electricity_-_sample_quote.png" xr:uid="{490D4393-5FF8-415A-9CE1-858C2E83A1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zoomScaleNormal="100" zoomScalePageLayoutView="150" workbookViewId="0">
      <selection activeCell="B1" sqref="B1"/>
    </sheetView>
  </sheetViews>
  <sheetFormatPr defaultColWidth="11.58203125" defaultRowHeight="15.5" x14ac:dyDescent="0.35"/>
  <sheetData>
    <row r="1" spans="1:15" ht="16" thickBot="1" x14ac:dyDescent="0.4">
      <c r="A1" s="3" t="s">
        <v>11</v>
      </c>
      <c r="B1" s="27">
        <v>7000</v>
      </c>
      <c r="C1" s="1" t="s">
        <v>48</v>
      </c>
    </row>
    <row r="2" spans="1:15" ht="16" thickBot="1" x14ac:dyDescent="0.4">
      <c r="C2" s="1"/>
      <c r="D2" s="1"/>
    </row>
    <row r="3" spans="1:15" x14ac:dyDescent="0.35">
      <c r="A3" s="4" t="s">
        <v>7</v>
      </c>
      <c r="B3" s="5"/>
      <c r="C3" s="6"/>
      <c r="E3" s="4" t="s">
        <v>8</v>
      </c>
      <c r="F3" s="5"/>
      <c r="G3" s="6"/>
      <c r="I3" s="4" t="s">
        <v>12</v>
      </c>
      <c r="J3" s="5"/>
      <c r="K3" s="6"/>
      <c r="M3" s="4" t="s">
        <v>15</v>
      </c>
      <c r="N3" s="5"/>
      <c r="O3" s="6"/>
    </row>
    <row r="4" spans="1:15" x14ac:dyDescent="0.35">
      <c r="A4" s="7"/>
      <c r="B4" s="8"/>
      <c r="C4" s="9"/>
      <c r="E4" s="7"/>
      <c r="F4" s="8"/>
      <c r="G4" s="9"/>
      <c r="I4" s="7"/>
      <c r="J4" s="8"/>
      <c r="K4" s="9"/>
      <c r="M4" s="7"/>
      <c r="N4" s="8"/>
      <c r="O4" s="9"/>
    </row>
    <row r="5" spans="1:15" x14ac:dyDescent="0.35">
      <c r="A5" s="7" t="s">
        <v>0</v>
      </c>
      <c r="B5" s="8" t="s">
        <v>2</v>
      </c>
      <c r="C5" s="9" t="s">
        <v>3</v>
      </c>
      <c r="E5" s="7" t="s">
        <v>0</v>
      </c>
      <c r="F5" s="8" t="s">
        <v>2</v>
      </c>
      <c r="G5" s="9" t="s">
        <v>3</v>
      </c>
      <c r="I5" s="7" t="s">
        <v>0</v>
      </c>
      <c r="J5" s="8" t="s">
        <v>2</v>
      </c>
      <c r="K5" s="9" t="s">
        <v>3</v>
      </c>
      <c r="M5" s="7" t="s">
        <v>0</v>
      </c>
      <c r="N5" s="8" t="s">
        <v>2</v>
      </c>
      <c r="O5" s="9" t="s">
        <v>3</v>
      </c>
    </row>
    <row r="6" spans="1:15" x14ac:dyDescent="0.35">
      <c r="A6" s="7"/>
      <c r="B6" s="8"/>
      <c r="C6" s="9"/>
      <c r="E6" s="7"/>
      <c r="F6" s="8"/>
      <c r="G6" s="9"/>
      <c r="I6" s="7"/>
      <c r="J6" s="8"/>
      <c r="K6" s="9"/>
      <c r="M6" s="7"/>
      <c r="N6" s="8"/>
      <c r="O6" s="9"/>
    </row>
    <row r="7" spans="1:15" x14ac:dyDescent="0.35">
      <c r="A7" s="7">
        <v>365</v>
      </c>
      <c r="B7" s="10">
        <v>0.3</v>
      </c>
      <c r="C7" s="11">
        <f>B7*A7</f>
        <v>109.5</v>
      </c>
      <c r="E7" s="7">
        <f>A7</f>
        <v>365</v>
      </c>
      <c r="F7" s="10">
        <v>2.15</v>
      </c>
      <c r="G7" s="11">
        <f>F7*E7</f>
        <v>784.75</v>
      </c>
      <c r="I7" s="7">
        <f>E7</f>
        <v>365</v>
      </c>
      <c r="J7" s="10">
        <v>0.92</v>
      </c>
      <c r="K7" s="11">
        <f>J7*I7</f>
        <v>335.8</v>
      </c>
      <c r="M7" s="7">
        <f>I7</f>
        <v>365</v>
      </c>
      <c r="N7" s="10">
        <v>0.92</v>
      </c>
      <c r="O7" s="11">
        <f>N7*M7</f>
        <v>335.8</v>
      </c>
    </row>
    <row r="8" spans="1:15" x14ac:dyDescent="0.35">
      <c r="A8" s="7"/>
      <c r="B8" s="8"/>
      <c r="C8" s="11"/>
      <c r="E8" s="7"/>
      <c r="F8" s="8"/>
      <c r="G8" s="11"/>
      <c r="I8" s="7"/>
      <c r="J8" s="8"/>
      <c r="K8" s="11"/>
      <c r="M8" s="7"/>
      <c r="N8" s="8"/>
      <c r="O8" s="11"/>
    </row>
    <row r="9" spans="1:15" x14ac:dyDescent="0.35">
      <c r="A9" s="7" t="s">
        <v>1</v>
      </c>
      <c r="B9" s="8" t="s">
        <v>4</v>
      </c>
      <c r="C9" s="11"/>
      <c r="E9" s="7" t="s">
        <v>1</v>
      </c>
      <c r="F9" s="8" t="s">
        <v>4</v>
      </c>
      <c r="G9" s="11"/>
      <c r="I9" s="7" t="s">
        <v>1</v>
      </c>
      <c r="J9" s="8" t="s">
        <v>4</v>
      </c>
      <c r="K9" s="11"/>
      <c r="M9" s="7" t="s">
        <v>1</v>
      </c>
      <c r="N9" s="8" t="s">
        <v>4</v>
      </c>
      <c r="O9" s="11"/>
    </row>
    <row r="10" spans="1:15" x14ac:dyDescent="0.35">
      <c r="A10" s="7"/>
      <c r="B10" s="8"/>
      <c r="C10" s="11"/>
      <c r="E10" s="7"/>
      <c r="F10" s="8"/>
      <c r="G10" s="11"/>
      <c r="I10" s="7"/>
      <c r="J10" s="8"/>
      <c r="K10" s="11"/>
      <c r="M10" s="7"/>
      <c r="N10" s="8"/>
      <c r="O10" s="11"/>
    </row>
    <row r="11" spans="1:15" x14ac:dyDescent="0.35">
      <c r="A11" s="7">
        <f>B1</f>
        <v>7000</v>
      </c>
      <c r="B11" s="10">
        <v>0.19439999999999999</v>
      </c>
      <c r="C11" s="11">
        <f>B11*A11</f>
        <v>1360.8</v>
      </c>
      <c r="E11" s="7">
        <f>A11</f>
        <v>7000</v>
      </c>
      <c r="F11" s="10">
        <v>0.1895</v>
      </c>
      <c r="G11" s="11">
        <f>F11*E11</f>
        <v>1326.5</v>
      </c>
      <c r="I11" s="7">
        <f>E11</f>
        <v>7000</v>
      </c>
      <c r="J11" s="10">
        <v>0.2122</v>
      </c>
      <c r="K11" s="11">
        <f>J11*I11</f>
        <v>1485.4</v>
      </c>
      <c r="M11" s="7">
        <f>I11</f>
        <v>7000</v>
      </c>
      <c r="N11" s="10">
        <v>0.2122</v>
      </c>
      <c r="O11" s="11">
        <f>N11*M11</f>
        <v>1485.4</v>
      </c>
    </row>
    <row r="12" spans="1:15" x14ac:dyDescent="0.35">
      <c r="A12" s="7"/>
      <c r="B12" s="8"/>
      <c r="C12" s="11"/>
      <c r="E12" s="7"/>
      <c r="F12" s="8"/>
      <c r="G12" s="11"/>
      <c r="I12" s="7"/>
      <c r="J12" s="8"/>
      <c r="K12" s="11"/>
      <c r="M12" s="7"/>
      <c r="N12" s="8"/>
      <c r="O12" s="11"/>
    </row>
    <row r="13" spans="1:15" x14ac:dyDescent="0.35">
      <c r="A13" s="7" t="s">
        <v>5</v>
      </c>
      <c r="B13" s="8"/>
      <c r="C13" s="11"/>
      <c r="E13" s="7" t="s">
        <v>5</v>
      </c>
      <c r="F13" s="8"/>
      <c r="G13" s="11"/>
      <c r="I13" s="7" t="s">
        <v>5</v>
      </c>
      <c r="J13" s="8"/>
      <c r="K13" s="11"/>
      <c r="M13" s="7" t="s">
        <v>5</v>
      </c>
      <c r="N13" s="8"/>
      <c r="O13" s="11"/>
    </row>
    <row r="14" spans="1:15" x14ac:dyDescent="0.35">
      <c r="A14" s="7"/>
      <c r="B14" s="8"/>
      <c r="C14" s="11"/>
      <c r="E14" s="7"/>
      <c r="F14" s="8"/>
      <c r="G14" s="11"/>
      <c r="I14" s="7"/>
      <c r="J14" s="8"/>
      <c r="K14" s="11"/>
      <c r="M14" s="7"/>
      <c r="N14" s="8"/>
      <c r="O14" s="11"/>
    </row>
    <row r="15" spans="1:15" x14ac:dyDescent="0.35">
      <c r="A15" s="7">
        <f>A11</f>
        <v>7000</v>
      </c>
      <c r="B15" s="10">
        <v>1.9E-3</v>
      </c>
      <c r="C15" s="11">
        <f>B15*A15</f>
        <v>13.3</v>
      </c>
      <c r="E15" s="7">
        <f>E11</f>
        <v>7000</v>
      </c>
      <c r="F15" s="10">
        <v>1.9E-3</v>
      </c>
      <c r="G15" s="11">
        <f>F15*E15</f>
        <v>13.3</v>
      </c>
      <c r="I15" s="7">
        <f>I11</f>
        <v>7000</v>
      </c>
      <c r="J15" s="10">
        <v>1.9E-3</v>
      </c>
      <c r="K15" s="11">
        <f>J15*I15</f>
        <v>13.3</v>
      </c>
      <c r="M15" s="7">
        <f>M11</f>
        <v>7000</v>
      </c>
      <c r="N15" s="10">
        <v>1.9E-3</v>
      </c>
      <c r="O15" s="11">
        <f>N15*M15</f>
        <v>13.3</v>
      </c>
    </row>
    <row r="16" spans="1:15" x14ac:dyDescent="0.35">
      <c r="A16" s="7"/>
      <c r="B16" s="8"/>
      <c r="C16" s="11"/>
      <c r="E16" s="7"/>
      <c r="F16" s="8"/>
      <c r="G16" s="11"/>
      <c r="I16" s="7"/>
      <c r="J16" s="8"/>
      <c r="K16" s="11"/>
      <c r="M16" s="7"/>
      <c r="N16" s="8"/>
      <c r="O16" s="11"/>
    </row>
    <row r="17" spans="1:15" x14ac:dyDescent="0.35">
      <c r="A17" s="7" t="s">
        <v>3</v>
      </c>
      <c r="B17" s="8"/>
      <c r="C17" s="11">
        <f>SUM(C7:C15)</f>
        <v>1483.6</v>
      </c>
      <c r="E17" s="7" t="s">
        <v>3</v>
      </c>
      <c r="F17" s="8"/>
      <c r="G17" s="11">
        <f>SUM(G7:G15)</f>
        <v>2124.5500000000002</v>
      </c>
      <c r="I17" s="7" t="s">
        <v>3</v>
      </c>
      <c r="J17" s="8"/>
      <c r="K17" s="11">
        <f>SUM(K7:K15)</f>
        <v>1834.5</v>
      </c>
      <c r="M17" s="7" t="s">
        <v>3</v>
      </c>
      <c r="N17" s="8"/>
      <c r="O17" s="11">
        <f>SUM(O7:O15)</f>
        <v>1834.5</v>
      </c>
    </row>
    <row r="18" spans="1:15" x14ac:dyDescent="0.35">
      <c r="A18" s="7" t="s">
        <v>13</v>
      </c>
      <c r="B18" s="8"/>
      <c r="C18" s="24">
        <v>0</v>
      </c>
      <c r="E18" s="7" t="s">
        <v>13</v>
      </c>
      <c r="F18" s="8"/>
      <c r="G18" s="24">
        <f>G11*-0.05</f>
        <v>-66.325000000000003</v>
      </c>
      <c r="I18" s="7" t="s">
        <v>13</v>
      </c>
      <c r="J18" s="8"/>
      <c r="K18" s="24"/>
      <c r="M18" s="7" t="s">
        <v>13</v>
      </c>
      <c r="N18" s="8"/>
      <c r="O18" s="24"/>
    </row>
    <row r="19" spans="1:15" x14ac:dyDescent="0.35">
      <c r="A19" s="7"/>
      <c r="B19" s="8"/>
      <c r="C19" s="11"/>
      <c r="E19" s="7"/>
      <c r="F19" s="8"/>
      <c r="G19" s="11"/>
      <c r="I19" s="7"/>
      <c r="J19" s="8"/>
      <c r="K19" s="11"/>
      <c r="M19" s="7"/>
      <c r="N19" s="8"/>
      <c r="O19" s="11"/>
    </row>
    <row r="20" spans="1:15" ht="18.5" x14ac:dyDescent="0.65">
      <c r="A20" s="7"/>
      <c r="B20" s="8" t="s">
        <v>3</v>
      </c>
      <c r="C20" s="12">
        <f>SUM(C17:C19)</f>
        <v>1483.6</v>
      </c>
      <c r="E20" s="7"/>
      <c r="F20" s="8" t="s">
        <v>3</v>
      </c>
      <c r="G20" s="12">
        <f>SUM(G17:G19)</f>
        <v>2058.2250000000004</v>
      </c>
      <c r="I20" s="7"/>
      <c r="J20" s="8" t="s">
        <v>3</v>
      </c>
      <c r="K20" s="12">
        <f>SUM(K17:K19)</f>
        <v>1834.5</v>
      </c>
      <c r="M20" s="7"/>
      <c r="N20" s="8" t="s">
        <v>3</v>
      </c>
      <c r="O20" s="12">
        <f>SUM(O17:O19)</f>
        <v>1834.5</v>
      </c>
    </row>
    <row r="21" spans="1:15" x14ac:dyDescent="0.35">
      <c r="A21" s="7"/>
      <c r="B21" s="8" t="s">
        <v>6</v>
      </c>
      <c r="C21" s="29">
        <f>C17*0.15</f>
        <v>222.54</v>
      </c>
      <c r="E21" s="7"/>
      <c r="F21" s="8" t="s">
        <v>6</v>
      </c>
      <c r="G21" s="28">
        <f>G20*0.15</f>
        <v>308.73375000000004</v>
      </c>
      <c r="I21" s="7"/>
      <c r="J21" s="8" t="s">
        <v>6</v>
      </c>
      <c r="K21" s="28">
        <f>K20*0.15</f>
        <v>275.17500000000001</v>
      </c>
      <c r="M21" s="7"/>
      <c r="N21" s="8" t="s">
        <v>6</v>
      </c>
      <c r="O21" s="28">
        <f>O20*0.15</f>
        <v>275.17500000000001</v>
      </c>
    </row>
    <row r="22" spans="1:15" x14ac:dyDescent="0.35">
      <c r="A22" s="7"/>
      <c r="B22" s="8"/>
      <c r="C22" s="11"/>
      <c r="E22" s="7"/>
      <c r="F22" s="8"/>
      <c r="G22" s="9"/>
      <c r="I22" s="7"/>
      <c r="J22" s="8"/>
      <c r="K22" s="9"/>
      <c r="M22" s="7"/>
      <c r="N22" s="8"/>
      <c r="O22" s="9"/>
    </row>
    <row r="23" spans="1:15" ht="18.5" x14ac:dyDescent="0.65">
      <c r="A23" s="7"/>
      <c r="B23" s="8" t="s">
        <v>3</v>
      </c>
      <c r="C23" s="13">
        <f>SUM(C20:C22)</f>
        <v>1706.1399999999999</v>
      </c>
      <c r="E23" s="7"/>
      <c r="F23" s="8" t="s">
        <v>3</v>
      </c>
      <c r="G23" s="13">
        <f>SUM(G20:G22)</f>
        <v>2366.9587500000002</v>
      </c>
      <c r="I23" s="7"/>
      <c r="J23" s="8" t="s">
        <v>3</v>
      </c>
      <c r="K23" s="13">
        <f>SUM(K20:K22)</f>
        <v>2109.6750000000002</v>
      </c>
      <c r="M23" s="7"/>
      <c r="N23" s="8" t="s">
        <v>3</v>
      </c>
      <c r="O23" s="13">
        <f>SUM(O20:O22)</f>
        <v>2109.6750000000002</v>
      </c>
    </row>
    <row r="24" spans="1:15" x14ac:dyDescent="0.35">
      <c r="A24" s="7"/>
      <c r="B24" s="8"/>
      <c r="C24" s="9"/>
      <c r="E24" s="7"/>
      <c r="F24" s="21"/>
      <c r="G24" s="20"/>
      <c r="I24" s="7"/>
      <c r="J24" s="8"/>
      <c r="K24" s="20"/>
      <c r="M24" s="7"/>
      <c r="N24" s="8"/>
      <c r="O24" s="20"/>
    </row>
    <row r="25" spans="1:15" x14ac:dyDescent="0.35">
      <c r="A25" s="7" t="s">
        <v>14</v>
      </c>
      <c r="B25" s="8"/>
      <c r="C25" s="25">
        <v>0</v>
      </c>
      <c r="E25" s="7" t="s">
        <v>14</v>
      </c>
      <c r="F25" s="8"/>
      <c r="G25" s="26">
        <f>G23*0.15</f>
        <v>355.0438125</v>
      </c>
      <c r="H25" s="2" t="s">
        <v>10</v>
      </c>
      <c r="I25" s="7" t="s">
        <v>14</v>
      </c>
      <c r="J25" s="8"/>
      <c r="K25" s="26"/>
      <c r="M25" s="7" t="s">
        <v>14</v>
      </c>
      <c r="N25" s="8"/>
      <c r="O25" s="26"/>
    </row>
    <row r="26" spans="1:15" ht="18.5" x14ac:dyDescent="0.65">
      <c r="A26" s="7"/>
      <c r="B26" s="8"/>
      <c r="C26" s="9"/>
      <c r="E26" s="7"/>
      <c r="F26" s="8"/>
      <c r="G26" s="22"/>
      <c r="I26" s="7"/>
      <c r="J26" s="8"/>
      <c r="K26" s="22"/>
      <c r="M26" s="7"/>
      <c r="N26" s="8"/>
      <c r="O26" s="22"/>
    </row>
    <row r="27" spans="1:15" x14ac:dyDescent="0.35">
      <c r="A27" s="14" t="s">
        <v>9</v>
      </c>
      <c r="B27" s="15"/>
      <c r="C27" s="16">
        <f>C23-C25</f>
        <v>1706.1399999999999</v>
      </c>
      <c r="E27" s="14" t="s">
        <v>9</v>
      </c>
      <c r="F27" s="15"/>
      <c r="G27" s="16">
        <f>G23-G25</f>
        <v>2011.9149375000002</v>
      </c>
      <c r="I27" s="14" t="s">
        <v>9</v>
      </c>
      <c r="J27" s="15"/>
      <c r="K27" s="16">
        <f>K23-K25</f>
        <v>2109.6750000000002</v>
      </c>
      <c r="M27" s="14" t="s">
        <v>9</v>
      </c>
      <c r="N27" s="15"/>
      <c r="O27" s="16">
        <f>O23-O25</f>
        <v>2109.6750000000002</v>
      </c>
    </row>
    <row r="28" spans="1:15" x14ac:dyDescent="0.35">
      <c r="A28" s="7"/>
      <c r="B28" s="8"/>
      <c r="C28" s="9"/>
      <c r="E28" s="7"/>
      <c r="F28" s="8"/>
      <c r="G28" s="9"/>
      <c r="I28" s="7"/>
      <c r="J28" s="8"/>
      <c r="K28" s="9"/>
      <c r="M28" s="7"/>
      <c r="N28" s="8"/>
      <c r="O28" s="9"/>
    </row>
    <row r="29" spans="1:15" ht="16" thickBot="1" x14ac:dyDescent="0.4">
      <c r="A29" s="17"/>
      <c r="B29" s="18"/>
      <c r="C29" s="19"/>
      <c r="E29" s="17"/>
      <c r="F29" s="18"/>
      <c r="G29" s="19"/>
      <c r="I29" s="17"/>
      <c r="J29" s="18"/>
      <c r="K29" s="23"/>
      <c r="M29" s="17"/>
      <c r="N29" s="18"/>
      <c r="O29" s="23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Comparison-Company A vs B vs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 Vivien  Walsh</dc:creator>
  <cp:lastModifiedBy>team</cp:lastModifiedBy>
  <dcterms:created xsi:type="dcterms:W3CDTF">2018-11-12T07:57:37Z</dcterms:created>
  <dcterms:modified xsi:type="dcterms:W3CDTF">2022-04-26T10:57:21Z</dcterms:modified>
</cp:coreProperties>
</file>